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МП_Арх.деят 21-23\Приказ КГРиЦ\Совместный\"/>
    </mc:Choice>
  </mc:AlternateContent>
  <bookViews>
    <workbookView xWindow="0" yWindow="0" windowWidth="28800" windowHeight="11730" tabRatio="708" firstSheet="1" activeTab="1"/>
  </bookViews>
  <sheets>
    <sheet name="План с правками ОЛ" sheetId="18" state="hidden" r:id="rId1"/>
    <sheet name="План " sheetId="19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'План '!$A$10:$N$45</definedName>
    <definedName name="_xlnm._FilterDatabase" localSheetId="3" hidden="1">пример!$A$3:$O$16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'План '!$A$1:$M$46</definedName>
    <definedName name="_xlnm.Print_Area" localSheetId="0">'План с правками ОЛ'!$A$1:$O$32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9" l="1"/>
  <c r="H37" i="19"/>
  <c r="J12" i="19" l="1"/>
  <c r="J11" i="19" s="1"/>
  <c r="I12" i="19"/>
  <c r="I11" i="19" s="1"/>
  <c r="M43" i="19"/>
  <c r="G12" i="19" l="1"/>
  <c r="I39" i="19"/>
  <c r="J39" i="19"/>
  <c r="I40" i="19"/>
  <c r="J40" i="19"/>
  <c r="M40" i="19"/>
  <c r="M39" i="19" s="1"/>
  <c r="M12" i="19" l="1"/>
  <c r="M11" i="19" s="1"/>
  <c r="M46" i="19" s="1"/>
  <c r="L37" i="19" l="1"/>
  <c r="K37" i="19"/>
  <c r="L12" i="19"/>
  <c r="G43" i="19"/>
  <c r="G42" i="19" s="1"/>
  <c r="L11" i="19" l="1"/>
  <c r="L46" i="19" s="1"/>
  <c r="L43" i="19" l="1"/>
  <c r="L42" i="19" s="1"/>
  <c r="K43" i="19"/>
  <c r="K42" i="19" s="1"/>
  <c r="L40" i="19"/>
  <c r="L39" i="19" s="1"/>
  <c r="K40" i="19"/>
  <c r="K39" i="19" s="1"/>
  <c r="G40" i="19"/>
  <c r="G39" i="19" s="1"/>
  <c r="K12" i="19"/>
  <c r="K11" i="19" s="1"/>
  <c r="G11" i="19"/>
  <c r="K26" i="18"/>
  <c r="L26" i="18"/>
  <c r="L24" i="18" l="1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M28" i="18"/>
  <c r="M7" i="18" s="1"/>
  <c r="N28" i="18"/>
  <c r="O28" i="18"/>
  <c r="I28" i="18"/>
  <c r="L27" i="18"/>
  <c r="K7" i="18" l="1"/>
  <c r="L8" i="18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<sst xmlns="http://schemas.openxmlformats.org/spreadsheetml/2006/main" count="620" uniqueCount="189">
  <si>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</si>
  <si>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</si>
  <si>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</si>
  <si>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</si>
  <si>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</si>
  <si>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</si>
  <si>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</si>
  <si>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</si>
  <si>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</si>
  <si>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</si>
  <si>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</si>
  <si>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</si>
  <si>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</si>
  <si>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</si>
  <si>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</si>
  <si>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</si>
  <si>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</si>
  <si>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</si>
  <si>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</si>
  <si>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</si>
  <si>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</si>
  <si>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</si>
  <si>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</si>
  <si>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</si>
  <si>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</si>
  <si>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</si>
  <si>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</si>
  <si>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</si>
  <si>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</si>
  <si>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</si>
  <si>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</si>
  <si>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</si>
  <si>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</si>
  <si>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</si>
  <si>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</si>
  <si>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</si>
  <si>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</si>
  <si>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</si>
  <si>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</si>
  <si>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</si>
  <si>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</si>
  <si>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</si>
  <si>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</si>
  <si>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</si>
  <si>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</si>
  <si>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</si>
  <si>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</si>
  <si>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</si>
  <si>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</si>
  <si>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</si>
  <si>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</si>
  <si>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</si>
  <si>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</si>
  <si>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</si>
  <si>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</si>
  <si>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</si>
  <si>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</si>
  <si>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</si>
  <si>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</si>
  <si>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</si>
  <si>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</si>
  <si>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</si>
  <si>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</si>
  <si>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</si>
  <si>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</si>
  <si>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</si>
  <si>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</si>
  <si>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</si>
  <si>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</si>
  <si>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</si>
  <si>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</si>
  <si>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</si>
  <si>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</si>
  <si>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</si>
  <si>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</si>
  <si>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</si>
  <si>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</si>
  <si>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</si>
  <si>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</si>
  <si>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</si>
  <si>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</si>
  <si>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</si>
  <si>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</si>
  <si>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</si>
  <si>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</si>
  <si>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</si>
  <si>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</si>
  <si>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</si>
  <si>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</si>
  <si>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</si>
  <si>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</si>
  <si>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</si>
  <si>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</si>
  <si>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</si>
  <si>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</si>
  <si>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</si>
  <si>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</si>
  <si>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</si>
  <si>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</si>
  <si>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</si>
  <si>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</si>
  <si>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</si>
  <si>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</si>
  <si>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</si>
  <si>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</si>
  <si>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</si>
  <si>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</si>
  <si>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</si>
  <si>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</si>
  <si>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</si>
  <si>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</si>
  <si>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</si>
  <si>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</si>
  <si>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</si>
  <si>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</si>
  <si>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</si>
  <si>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</si>
  <si>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</si>
  <si>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</si>
  <si>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</si>
  <si>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</si>
  <si>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</si>
  <si>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</si>
  <si>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</si>
  <si>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</si>
  <si>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</si>
  <si>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</si>
  <si>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</si>
  <si>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</si>
  <si>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</si>
  <si>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</si>
  <si>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</si>
  <si>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</si>
  <si>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</si>
  <si>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</si>
  <si>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</si>
  <si>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</si>
  <si>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</si>
  <si>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</si>
  <si>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Демонтаж материалов рекламного и информационного характера, нарушающих требования нормативных актов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</si>
  <si>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</si>
  <si>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</si>
  <si>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</si>
  <si>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 xml:space="preserve">2021 год </t>
  </si>
  <si>
    <t xml:space="preserve">2022 год </t>
  </si>
  <si>
    <t>2023 год</t>
  </si>
  <si>
    <t>2021 год</t>
  </si>
  <si>
    <t>2022 год</t>
  </si>
  <si>
    <t>1</t>
  </si>
  <si>
    <t>0</t>
  </si>
  <si>
    <t>Подготовка документов территориального планирования, документации по планировке территории</t>
  </si>
  <si>
    <t>сентябрь 2022</t>
  </si>
  <si>
    <t>2</t>
  </si>
  <si>
    <t>3</t>
  </si>
  <si>
    <t>от "____" ____________ 2021 г. № ________</t>
  </si>
  <si>
    <t xml:space="preserve">Разработка проекта планировки территории с проектом межевания в его составе в границах ул. Энергетиков - железной дороги в  г. Калининграде  в целях размещения транспортно-пересадочного узла «Юго-восток» </t>
  </si>
  <si>
    <t>Оценка рыночной стоимости права на заключение договора о комплексном развитии  территорий в г. Калининграде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</si>
  <si>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в г. Калининграде</t>
  </si>
  <si>
    <t>Средства заявленные к исключению из МП в рамках формирования бюджета города на 2022 г. и плановый период 2023-2024гг.   по мероприятиям по подготовке документов территориального планирования, документации по планировке территории.</t>
  </si>
  <si>
    <t xml:space="preserve">Разработка проекта планировки территории с проектом межевания в его составе, предусматривающего размещение объекта местного значения «Реконструкция ул. Батальной (на участке от  ул. У. Громовой до  ул. О. Кошевого)»
 в г. Калининграде 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</si>
  <si>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
ул. Державина - ул. Лейт. Катина - ул. Палубная -
 ул. Бригадная -   ул. Воронежская   (мкр. Зеленое) 
в г. Калининграде»  от 20.10.2017 № 1543</t>
  </si>
  <si>
    <t>декабрь 
2021</t>
  </si>
  <si>
    <t>декабрь
 2021</t>
  </si>
  <si>
    <t>декабрь
 2022</t>
  </si>
  <si>
    <t>декабрь 
2022</t>
  </si>
  <si>
    <t>ноябрь 
2021</t>
  </si>
  <si>
    <t>апрель 
2022</t>
  </si>
  <si>
    <t>декадрь 
2023</t>
  </si>
  <si>
    <t>апрель
 2022</t>
  </si>
  <si>
    <t xml:space="preserve">Разработка проекта планировки территории с проектом межевания в его составе, предусматривающего размещение объекта местного значения «Реконструкция ул. Арсенальной на участке от ул. 4-й Б. Окружной до
 ул. Закатной» в  г. Калининграде </t>
  </si>
  <si>
    <t xml:space="preserve">Подготовка проекта межевания  территории в границах 
улиц Спортивная – Чкалова – Осипенко в  г. Калининграде </t>
  </si>
  <si>
    <t xml:space="preserve">Подготовка проекта  межевания  территории в границах 
улиц Белинского – Бассейная в   г. Калининграде </t>
  </si>
  <si>
    <t xml:space="preserve">Подготовка проекта внесения изменений в документацию
 по планировке территории, утвержденную постановлением администрации городского округа 
«Город Калининград» от 24.06.2016 № 919  "Об утверждении проект планировки территории с проектом межевания в его составе в границах пр-кта Московский - ручей Восточный - территория СНТ "Чайка" - ул. Баженова - территория СНТ "Заря" - ул. Ялтинская - эстакада "Восточная" </t>
  </si>
  <si>
    <t>Подготовка проекта планировки территории с проектом межевания в его составе в границах    ул. А. Суворова (район ул. Немировича-Данченко –  ул. Качалова) 
в городе Калининграде»</t>
  </si>
  <si>
    <t>Подготовка проекта внесения изменений в документацию по планировке территории «Проект планировки
 территории с проектом межевания в его составе  в границах ул. Ломоносова – пр-кт Советский -
ул. Марш. Борзова в Центральном районе
 г. Калининграда» от 30.10.2019 № 392</t>
  </si>
  <si>
    <t>Подготовка проекта внесения изменений в проект межевания территории в составе документации 
по планировке территории «Проект  планировки территории с проектом межевания в его составе
в границах ул. Державина - ул. Лейт. Катина - 
 ул. Палубная - ул. Бригадная - ул. Воронежская
 (мкр. Зеленое) в г. Калининграде» от 20.10.2017 № 1543</t>
  </si>
  <si>
    <t>Подготовка проекта межевания территории в границах
ул. Ольштынская - пер. Калинина - пр-кта Калинина -
пр-кта Ленинский в г. Калининграде</t>
  </si>
  <si>
    <t xml:space="preserve">Подготовка проекта межевания территории
 в районе ул. А. Невского - ул. Краснокаменной
 в г. Калининграде  </t>
  </si>
  <si>
    <t xml:space="preserve">Подготовка  проекта межевания территории  в границах
улиц Тихорецкая – Школьная – Киевская – Великолукска
в  г.  Калининграде </t>
  </si>
  <si>
    <t xml:space="preserve">Подготовка проекта внесения изменений в проект
межевания территории в составе документации по
планировке территории, утвержденной постановлением
администрации городского округа «Город Калининград»
от 13 января 2020 года № 14 «Об утверждении
документации по планировке территории
«Проект планировки территории с проектом межевания в
 его составе в границах ул. Парковая аллея – ул. Онежская – 
ул. Платова –ул. Малая   Лесная – ул. Б. Окружная 3-я –
железная дорога - ул. Островского в г. Калининграде»
</t>
  </si>
  <si>
    <t>Подготовка документации по планировке территории
 «Проект планировки территории с проектом межевания 
в его составе в районе ул. Новгородской в г. Калининграде.</t>
  </si>
  <si>
    <t>Подготовка документации по планировке территории 
«Проект внесения изменений в проект планировки,
 межевания    (с проведением инвентаризации 
существующей жилой застройки) территории, 
расположенной в границах улиц Макаренко – Карташева –
 Каблукова – Ижорская – Аральская – Славянская в
Октябрьской районе, утвержденный постановлением
главы администрации городского округа
«Город Калининград» от 28.05.2009 № 772»</t>
  </si>
  <si>
    <t>Подготовка проекта межевания территории в районе
ул. Н. Карамзина</t>
  </si>
  <si>
    <t>Подготовка проекта внесения изменений в документацию
 по планировке территории «Проект планировки
 территории с проектом межевания в его составе в границах
 ул. Парковая аллея -  ул. Онежская - ул. Платова -
 ул. Малая Лесная - ул. Б. Окружная 3-я - железная дорога -
 ул. Островского в г. Калининграде» (утверждена 
постановлением администрации городского округа
«Город Калининград» от 13.01.2020 № 14)</t>
  </si>
  <si>
    <t>Подготовка проекта внесения изменений в проект
 межевания территории, утвержденный постановлением
 администрации городского округа «Город Калининград»
от 28 октября 2016 года № 1598 «Об утверждении проекта
межевания территории в красных линиях ул. Тихорецкая –
ул. Киевская в г. Калининграде»</t>
  </si>
  <si>
    <t>Подготовка  проекта внесения изменений в проект
планировки  территории с проектом межевания в его
 составе, утвержденный постановлением администрации
 городского округа «Город Калининград» от 11.11.17 г.
 № 1484 «Об утверждении проекта планировки территории
 с проектом межевания в его составе в границах
ул. Украинская – ул. Согласия – ул. Рассветная –
ул. Горького в Ленинградском районе»</t>
  </si>
  <si>
    <t xml:space="preserve">Подготовка проекта внесения изменений в проект
 межевания территории в составе докусентации
по планировкетерритории, утвержденной постановлением
администрации городского округа «Город Калининград»
от 04.08.2015 № 1256 «Об утверждении проекта
планировки территории с проектом   межевания в его
составе в границах проспект Победы – ул. Горная – 
ул. Велосипедная дорога –  ул. Радищева в Центральном
 районе» (с изменениями, внесенными постановлением администрации городского округа «Город Калининград» от 26 июня 2019 года № 590) </t>
  </si>
  <si>
    <t xml:space="preserve">Приложение к приказу  </t>
  </si>
  <si>
    <t>муниципальной программы «Обеспечение градостроительной и архитектурной деятельности в городском округе «Город Калининград» 
на 2021 год и плановый период  2022-2023гг.»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</si>
</sst>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53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Continuous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centerContinuous" vertical="center" wrapText="1"/>
    </xf>
    <xf numFmtId="0" fontId="10" fillId="0" borderId="1" xfId="0" applyFont="1" applyFill="1" applyBorder="1" applyAlignment="1">
      <alignment horizontal="center" wrapText="1"/>
    </xf>
    <xf numFmtId="0" fontId="16" fillId="0" borderId="0" xfId="0" applyFont="1" applyFill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top" wrapText="1"/>
    </xf>
    <xf numFmtId="49" fontId="16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vertical="top" wrapText="1"/>
    </xf>
    <xf numFmtId="4" fontId="16" fillId="7" borderId="1" xfId="0" applyNumberFormat="1" applyFont="1" applyFill="1" applyBorder="1" applyAlignment="1">
      <alignment horizontal="center" vertical="center" wrapText="1"/>
    </xf>
    <xf numFmtId="2" fontId="16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top" wrapText="1"/>
    </xf>
    <xf numFmtId="165" fontId="16" fillId="7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5" fillId="0" borderId="0" xfId="0" applyFont="1" applyFill="1" applyAlignment="1">
      <alignment vertical="center" wrapText="1"/>
    </xf>
    <xf numFmtId="49" fontId="16" fillId="8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vertical="top" wrapText="1"/>
    </xf>
    <xf numFmtId="4" fontId="16" fillId="8" borderId="1" xfId="0" applyNumberFormat="1" applyFont="1" applyFill="1" applyBorder="1" applyAlignment="1">
      <alignment horizontal="center" vertical="center" wrapText="1"/>
    </xf>
    <xf numFmtId="0" fontId="16" fillId="8" borderId="0" xfId="0" applyFont="1" applyFill="1" applyAlignment="1">
      <alignment vertical="center" wrapText="1"/>
    </xf>
    <xf numFmtId="0" fontId="16" fillId="8" borderId="0" xfId="0" applyFont="1" applyFill="1" applyAlignment="1">
      <alignment wrapText="1"/>
    </xf>
    <xf numFmtId="0" fontId="16" fillId="8" borderId="1" xfId="0" applyFont="1" applyFill="1" applyBorder="1" applyAlignment="1">
      <alignment horizontal="left" vertical="center" wrapText="1"/>
    </xf>
    <xf numFmtId="2" fontId="16" fillId="8" borderId="1" xfId="0" applyNumberFormat="1" applyFont="1" applyFill="1" applyBorder="1" applyAlignment="1">
      <alignment horizontal="center" vertical="center" wrapText="1"/>
    </xf>
    <xf numFmtId="0" fontId="10" fillId="8" borderId="0" xfId="0" applyFont="1" applyFill="1" applyAlignment="1">
      <alignment vertical="center" wrapText="1"/>
    </xf>
    <xf numFmtId="0" fontId="10" fillId="8" borderId="0" xfId="0" applyFont="1" applyFill="1" applyAlignment="1">
      <alignment wrapText="1"/>
    </xf>
    <xf numFmtId="0" fontId="12" fillId="8" borderId="1" xfId="0" applyFont="1" applyFill="1" applyBorder="1" applyAlignment="1">
      <alignment vertical="top" wrapText="1"/>
    </xf>
    <xf numFmtId="165" fontId="16" fillId="8" borderId="1" xfId="0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vertical="center" wrapText="1"/>
    </xf>
    <xf numFmtId="0" fontId="10" fillId="7" borderId="0" xfId="0" applyFont="1" applyFill="1" applyAlignment="1">
      <alignment wrapText="1"/>
    </xf>
    <xf numFmtId="0" fontId="16" fillId="7" borderId="0" xfId="0" applyFont="1" applyFill="1" applyAlignment="1">
      <alignment vertical="center" wrapText="1"/>
    </xf>
    <xf numFmtId="0" fontId="16" fillId="7" borderId="0" xfId="0" applyFont="1" applyFill="1" applyAlignment="1">
      <alignment wrapText="1"/>
    </xf>
    <xf numFmtId="0" fontId="10" fillId="0" borderId="0" xfId="0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wrapText="1"/>
    </xf>
    <xf numFmtId="49" fontId="10" fillId="4" borderId="1" xfId="0" applyNumberFormat="1" applyFont="1" applyFill="1" applyBorder="1" applyAlignment="1">
      <alignment vertical="top" wrapText="1"/>
    </xf>
    <xf numFmtId="0" fontId="15" fillId="9" borderId="0" xfId="0" applyFont="1" applyFill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16" fillId="8" borderId="0" xfId="0" applyFont="1" applyFill="1" applyBorder="1" applyAlignment="1">
      <alignment wrapText="1"/>
    </xf>
    <xf numFmtId="0" fontId="16" fillId="7" borderId="0" xfId="0" applyFont="1" applyFill="1" applyBorder="1" applyAlignment="1">
      <alignment wrapText="1"/>
    </xf>
    <xf numFmtId="0" fontId="10" fillId="7" borderId="0" xfId="0" applyFont="1" applyFill="1" applyBorder="1" applyAlignment="1">
      <alignment wrapText="1"/>
    </xf>
    <xf numFmtId="0" fontId="10" fillId="8" borderId="0" xfId="0" applyFont="1" applyFill="1" applyBorder="1" applyAlignment="1">
      <alignment vertical="center" wrapText="1"/>
    </xf>
    <xf numFmtId="0" fontId="10" fillId="8" borderId="0" xfId="0" applyFont="1" applyFill="1" applyBorder="1" applyAlignment="1">
      <alignment wrapText="1"/>
    </xf>
    <xf numFmtId="0" fontId="16" fillId="0" borderId="0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7" borderId="1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6" fillId="6" borderId="0" xfId="0" applyFont="1" applyFill="1" applyBorder="1" applyAlignment="1">
      <alignment vertical="center" wrapText="1"/>
    </xf>
    <xf numFmtId="0" fontId="16" fillId="6" borderId="0" xfId="0" applyFont="1" applyFill="1" applyBorder="1" applyAlignment="1">
      <alignment horizontal="center" vertical="center" wrapText="1"/>
    </xf>
    <xf numFmtId="4" fontId="16" fillId="7" borderId="0" xfId="0" applyNumberFormat="1" applyFont="1" applyFill="1" applyBorder="1" applyAlignment="1">
      <alignment wrapText="1"/>
    </xf>
    <xf numFmtId="4" fontId="10" fillId="0" borderId="0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4" fontId="12" fillId="0" borderId="1" xfId="0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39" t="s">
        <v>91</v>
      </c>
      <c r="B4" s="139" t="s">
        <v>4</v>
      </c>
      <c r="C4" s="139" t="s">
        <v>92</v>
      </c>
      <c r="D4" s="29" t="s">
        <v>50</v>
      </c>
      <c r="E4" s="29"/>
      <c r="F4" s="139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39"/>
      <c r="B5" s="139"/>
      <c r="C5" s="139"/>
      <c r="D5" s="36" t="s">
        <v>51</v>
      </c>
      <c r="E5" s="36" t="s">
        <v>52</v>
      </c>
      <c r="F5" s="139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abSelected="1" view="pageBreakPreview" zoomScale="85" zoomScaleNormal="75" zoomScaleSheetLayoutView="85" workbookViewId="0">
      <selection activeCell="P5" sqref="P5"/>
    </sheetView>
  </sheetViews>
  <sheetFormatPr defaultColWidth="8.85546875" defaultRowHeight="15.75" x14ac:dyDescent="0.25"/>
  <cols>
    <col min="1" max="1" width="11.42578125" style="72" customWidth="1"/>
    <col min="2" max="2" width="13.28515625" style="72" customWidth="1"/>
    <col min="3" max="3" width="17.85546875" style="72" customWidth="1"/>
    <col min="4" max="4" width="59.42578125" style="72" customWidth="1"/>
    <col min="5" max="5" width="20.140625" style="72" customWidth="1"/>
    <col min="6" max="6" width="10.42578125" style="72" customWidth="1"/>
    <col min="7" max="7" width="11.140625" style="72" customWidth="1"/>
    <col min="8" max="8" width="14.28515625" style="72" customWidth="1"/>
    <col min="9" max="10" width="11.28515625" style="72" customWidth="1"/>
    <col min="11" max="11" width="13.28515625" style="72" customWidth="1"/>
    <col min="12" max="12" width="14.5703125" style="72" customWidth="1"/>
    <col min="13" max="13" width="12.7109375" style="71" customWidth="1"/>
    <col min="14" max="14" width="10.7109375" style="71" customWidth="1"/>
    <col min="15" max="15" width="14.140625" style="72" customWidth="1"/>
    <col min="16" max="16" width="18" style="130" customWidth="1"/>
    <col min="17" max="17" width="8.85546875" style="72"/>
    <col min="18" max="18" width="15.28515625" style="72" customWidth="1"/>
    <col min="19" max="20" width="8.85546875" style="120"/>
    <col min="21" max="21" width="18.85546875" style="120" customWidth="1"/>
    <col min="22" max="22" width="17" style="120" customWidth="1"/>
    <col min="23" max="23" width="13.140625" style="120" customWidth="1"/>
    <col min="24" max="24" width="12.28515625" style="120" customWidth="1"/>
    <col min="25" max="16384" width="8.85546875" style="72"/>
  </cols>
  <sheetData>
    <row r="1" spans="1:24" ht="39" customHeight="1" x14ac:dyDescent="0.25">
      <c r="J1" s="148" t="s">
        <v>187</v>
      </c>
      <c r="K1" s="148"/>
      <c r="L1" s="148"/>
      <c r="M1" s="148"/>
    </row>
    <row r="2" spans="1:24" ht="45" customHeight="1" x14ac:dyDescent="0.25">
      <c r="A2" s="70"/>
      <c r="B2" s="70"/>
      <c r="C2" s="70"/>
      <c r="D2" s="70"/>
      <c r="E2" s="70"/>
      <c r="F2" s="70"/>
      <c r="G2" s="70"/>
      <c r="H2" s="70"/>
      <c r="I2" s="70"/>
      <c r="J2" s="148" t="s">
        <v>154</v>
      </c>
      <c r="K2" s="148"/>
      <c r="L2" s="148"/>
      <c r="M2" s="148"/>
    </row>
    <row r="3" spans="1:24" ht="32.25" customHeight="1" x14ac:dyDescent="0.25">
      <c r="A3" s="144" t="s">
        <v>90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15"/>
    </row>
    <row r="4" spans="1:24" ht="38.25" customHeight="1" x14ac:dyDescent="0.25">
      <c r="A4" s="70" t="s">
        <v>188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6" spans="1:24" ht="38.25" customHeight="1" x14ac:dyDescent="0.25">
      <c r="A6" s="140" t="s">
        <v>91</v>
      </c>
      <c r="B6" s="140" t="s">
        <v>4</v>
      </c>
      <c r="C6" s="141" t="s">
        <v>50</v>
      </c>
      <c r="D6" s="140" t="s">
        <v>93</v>
      </c>
      <c r="E6" s="73" t="s">
        <v>17</v>
      </c>
      <c r="F6" s="73"/>
      <c r="G6" s="73"/>
      <c r="H6" s="73"/>
      <c r="I6" s="73"/>
      <c r="J6" s="73"/>
      <c r="K6" s="140" t="s">
        <v>141</v>
      </c>
      <c r="L6" s="140"/>
      <c r="M6" s="140"/>
    </row>
    <row r="7" spans="1:24" ht="31.5" customHeight="1" x14ac:dyDescent="0.25">
      <c r="A7" s="140"/>
      <c r="B7" s="140"/>
      <c r="C7" s="142"/>
      <c r="D7" s="140"/>
      <c r="E7" s="141" t="s">
        <v>18</v>
      </c>
      <c r="F7" s="141" t="s">
        <v>95</v>
      </c>
      <c r="G7" s="145" t="s">
        <v>96</v>
      </c>
      <c r="H7" s="147"/>
      <c r="I7" s="147"/>
      <c r="J7" s="146"/>
      <c r="K7" s="140" t="s">
        <v>146</v>
      </c>
      <c r="L7" s="140" t="s">
        <v>147</v>
      </c>
      <c r="M7" s="140" t="s">
        <v>145</v>
      </c>
    </row>
    <row r="8" spans="1:24" ht="31.5" customHeight="1" x14ac:dyDescent="0.25">
      <c r="A8" s="140"/>
      <c r="B8" s="140"/>
      <c r="C8" s="142"/>
      <c r="D8" s="140"/>
      <c r="E8" s="142"/>
      <c r="F8" s="142"/>
      <c r="G8" s="145" t="s">
        <v>143</v>
      </c>
      <c r="H8" s="146"/>
      <c r="I8" s="141" t="s">
        <v>144</v>
      </c>
      <c r="J8" s="141" t="s">
        <v>145</v>
      </c>
      <c r="K8" s="140"/>
      <c r="L8" s="140"/>
      <c r="M8" s="140"/>
    </row>
    <row r="9" spans="1:24" ht="39.75" customHeight="1" x14ac:dyDescent="0.25">
      <c r="A9" s="140"/>
      <c r="B9" s="140"/>
      <c r="C9" s="143"/>
      <c r="D9" s="140"/>
      <c r="E9" s="143"/>
      <c r="F9" s="143"/>
      <c r="G9" s="128"/>
      <c r="H9" s="128" t="s">
        <v>54</v>
      </c>
      <c r="I9" s="143"/>
      <c r="J9" s="143"/>
      <c r="K9" s="140"/>
      <c r="L9" s="140"/>
      <c r="M9" s="140"/>
    </row>
    <row r="10" spans="1:24" x14ac:dyDescent="0.25">
      <c r="A10" s="74">
        <v>1</v>
      </c>
      <c r="B10" s="74">
        <v>2</v>
      </c>
      <c r="C10" s="74">
        <v>3</v>
      </c>
      <c r="D10" s="74">
        <v>4</v>
      </c>
      <c r="E10" s="74">
        <v>5</v>
      </c>
      <c r="F10" s="74">
        <v>6</v>
      </c>
      <c r="G10" s="74">
        <v>7</v>
      </c>
      <c r="H10" s="74">
        <v>8</v>
      </c>
      <c r="I10" s="74">
        <v>9</v>
      </c>
      <c r="J10" s="74">
        <v>10</v>
      </c>
      <c r="K10" s="74">
        <v>11</v>
      </c>
      <c r="L10" s="74">
        <v>12</v>
      </c>
      <c r="M10" s="74">
        <v>13</v>
      </c>
    </row>
    <row r="11" spans="1:24" s="104" customFormat="1" ht="40.5" customHeight="1" x14ac:dyDescent="0.25">
      <c r="A11" s="99" t="s">
        <v>58</v>
      </c>
      <c r="B11" s="100" t="s">
        <v>97</v>
      </c>
      <c r="C11" s="100" t="s">
        <v>97</v>
      </c>
      <c r="D11" s="101" t="s">
        <v>87</v>
      </c>
      <c r="E11" s="101" t="s">
        <v>124</v>
      </c>
      <c r="F11" s="100" t="s">
        <v>80</v>
      </c>
      <c r="G11" s="100">
        <f>G12+G37</f>
        <v>15</v>
      </c>
      <c r="H11" s="99"/>
      <c r="I11" s="100">
        <f t="shared" ref="I11:J11" si="0">I12+I37</f>
        <v>11</v>
      </c>
      <c r="J11" s="100">
        <f t="shared" si="0"/>
        <v>5</v>
      </c>
      <c r="K11" s="102">
        <f>K12+K37</f>
        <v>8130.909999999998</v>
      </c>
      <c r="L11" s="102">
        <f>L12+L37</f>
        <v>6830.7899999999991</v>
      </c>
      <c r="M11" s="102">
        <f>M12+M37</f>
        <v>2504.19</v>
      </c>
      <c r="N11" s="103"/>
      <c r="P11" s="131"/>
      <c r="S11" s="121"/>
      <c r="T11" s="121"/>
      <c r="U11" s="121"/>
      <c r="V11" s="121"/>
      <c r="W11" s="121"/>
      <c r="X11" s="121"/>
    </row>
    <row r="12" spans="1:24" s="114" customFormat="1" ht="73.5" customHeight="1" x14ac:dyDescent="0.25">
      <c r="A12" s="84" t="s">
        <v>58</v>
      </c>
      <c r="B12" s="85">
        <v>40416</v>
      </c>
      <c r="C12" s="85" t="s">
        <v>97</v>
      </c>
      <c r="D12" s="86" t="s">
        <v>150</v>
      </c>
      <c r="E12" s="87" t="s">
        <v>124</v>
      </c>
      <c r="F12" s="85" t="s">
        <v>80</v>
      </c>
      <c r="G12" s="85">
        <f>SUM(G13:G36)</f>
        <v>15</v>
      </c>
      <c r="H12" s="84"/>
      <c r="I12" s="84">
        <f>I13+I14+I15+I16+I17+I18+I19+I20+I21+I22+I23+I24+I25+I26+I27+I28+I29+I30+I31+I32+I33+I34</f>
        <v>10</v>
      </c>
      <c r="J12" s="84">
        <f>J13+J14+J15+J16+J17+J18+J19+J20+J21+J22+J23+J24+J25+J26+J27+J28+J29+J30+J31+J32+J33+J34</f>
        <v>4</v>
      </c>
      <c r="K12" s="89">
        <f>SUM(K13:K36)</f>
        <v>7430.909999999998</v>
      </c>
      <c r="L12" s="89">
        <f>SUM(L13:L36)</f>
        <v>6130.7899999999991</v>
      </c>
      <c r="M12" s="89">
        <f>SUM(M13:M36)</f>
        <v>1804.19</v>
      </c>
      <c r="N12" s="113"/>
      <c r="P12" s="132"/>
      <c r="S12" s="122"/>
      <c r="T12" s="122"/>
      <c r="U12" s="122"/>
      <c r="V12" s="133"/>
      <c r="W12" s="122"/>
      <c r="X12" s="122"/>
    </row>
    <row r="13" spans="1:24" ht="99" customHeight="1" x14ac:dyDescent="0.25">
      <c r="A13" s="93" t="s">
        <v>58</v>
      </c>
      <c r="B13" s="94">
        <v>40416</v>
      </c>
      <c r="C13" s="94" t="s">
        <v>142</v>
      </c>
      <c r="D13" s="68" t="s">
        <v>169</v>
      </c>
      <c r="E13" s="68" t="s">
        <v>124</v>
      </c>
      <c r="F13" s="94" t="s">
        <v>80</v>
      </c>
      <c r="G13" s="95">
        <v>1</v>
      </c>
      <c r="H13" s="93" t="s">
        <v>161</v>
      </c>
      <c r="I13" s="93" t="s">
        <v>149</v>
      </c>
      <c r="J13" s="93" t="s">
        <v>149</v>
      </c>
      <c r="K13" s="96">
        <v>990</v>
      </c>
      <c r="L13" s="96">
        <v>0</v>
      </c>
      <c r="M13" s="96">
        <v>0</v>
      </c>
      <c r="N13" s="98"/>
    </row>
    <row r="14" spans="1:24" ht="101.25" customHeight="1" x14ac:dyDescent="0.25">
      <c r="A14" s="93" t="s">
        <v>58</v>
      </c>
      <c r="B14" s="94">
        <v>40416</v>
      </c>
      <c r="C14" s="94" t="s">
        <v>142</v>
      </c>
      <c r="D14" s="68" t="s">
        <v>155</v>
      </c>
      <c r="E14" s="68" t="s">
        <v>124</v>
      </c>
      <c r="F14" s="94" t="s">
        <v>80</v>
      </c>
      <c r="G14" s="95">
        <v>1</v>
      </c>
      <c r="H14" s="93" t="s">
        <v>162</v>
      </c>
      <c r="I14" s="93" t="s">
        <v>149</v>
      </c>
      <c r="J14" s="93" t="s">
        <v>149</v>
      </c>
      <c r="K14" s="96">
        <v>1221.9000000000001</v>
      </c>
      <c r="L14" s="96">
        <v>0</v>
      </c>
      <c r="M14" s="96">
        <v>0</v>
      </c>
      <c r="N14" s="98"/>
    </row>
    <row r="15" spans="1:24" ht="156" customHeight="1" x14ac:dyDescent="0.25">
      <c r="A15" s="93" t="s">
        <v>58</v>
      </c>
      <c r="B15" s="94">
        <v>40416</v>
      </c>
      <c r="C15" s="94" t="s">
        <v>142</v>
      </c>
      <c r="D15" s="68" t="s">
        <v>172</v>
      </c>
      <c r="E15" s="68" t="s">
        <v>124</v>
      </c>
      <c r="F15" s="94" t="s">
        <v>80</v>
      </c>
      <c r="G15" s="95">
        <v>0</v>
      </c>
      <c r="H15" s="93" t="s">
        <v>163</v>
      </c>
      <c r="I15" s="93" t="s">
        <v>148</v>
      </c>
      <c r="J15" s="93" t="s">
        <v>149</v>
      </c>
      <c r="K15" s="96">
        <v>787.21</v>
      </c>
      <c r="L15" s="96">
        <v>650</v>
      </c>
      <c r="M15" s="96">
        <v>0</v>
      </c>
      <c r="T15" s="134"/>
    </row>
    <row r="16" spans="1:24" ht="74.25" customHeight="1" x14ac:dyDescent="0.25">
      <c r="A16" s="93" t="s">
        <v>58</v>
      </c>
      <c r="B16" s="94">
        <v>40416</v>
      </c>
      <c r="C16" s="94" t="s">
        <v>142</v>
      </c>
      <c r="D16" s="68" t="s">
        <v>173</v>
      </c>
      <c r="E16" s="68" t="s">
        <v>124</v>
      </c>
      <c r="F16" s="94" t="s">
        <v>80</v>
      </c>
      <c r="G16" s="95">
        <v>0</v>
      </c>
      <c r="H16" s="93" t="s">
        <v>164</v>
      </c>
      <c r="I16" s="93" t="s">
        <v>148</v>
      </c>
      <c r="J16" s="93" t="s">
        <v>149</v>
      </c>
      <c r="K16" s="96">
        <v>1302.55</v>
      </c>
      <c r="L16" s="96">
        <v>638.25</v>
      </c>
      <c r="M16" s="96">
        <v>0</v>
      </c>
    </row>
    <row r="17" spans="1:18" ht="114" customHeight="1" x14ac:dyDescent="0.25">
      <c r="A17" s="93" t="s">
        <v>58</v>
      </c>
      <c r="B17" s="94">
        <v>40416</v>
      </c>
      <c r="C17" s="94" t="s">
        <v>142</v>
      </c>
      <c r="D17" s="68" t="s">
        <v>174</v>
      </c>
      <c r="E17" s="68" t="s">
        <v>124</v>
      </c>
      <c r="F17" s="94" t="s">
        <v>80</v>
      </c>
      <c r="G17" s="95">
        <v>1</v>
      </c>
      <c r="H17" s="93" t="s">
        <v>162</v>
      </c>
      <c r="I17" s="93" t="s">
        <v>149</v>
      </c>
      <c r="J17" s="93" t="s">
        <v>149</v>
      </c>
      <c r="K17" s="96">
        <v>788.11</v>
      </c>
      <c r="L17" s="96">
        <v>0</v>
      </c>
      <c r="M17" s="96">
        <v>0</v>
      </c>
      <c r="N17" s="98"/>
    </row>
    <row r="18" spans="1:18" ht="112.5" customHeight="1" x14ac:dyDescent="0.25">
      <c r="A18" s="93" t="s">
        <v>58</v>
      </c>
      <c r="B18" s="94">
        <v>40416</v>
      </c>
      <c r="C18" s="94" t="s">
        <v>142</v>
      </c>
      <c r="D18" s="68" t="s">
        <v>159</v>
      </c>
      <c r="E18" s="68" t="s">
        <v>124</v>
      </c>
      <c r="F18" s="94" t="s">
        <v>80</v>
      </c>
      <c r="G18" s="95">
        <v>1</v>
      </c>
      <c r="H18" s="93" t="s">
        <v>165</v>
      </c>
      <c r="I18" s="93" t="s">
        <v>149</v>
      </c>
      <c r="J18" s="93" t="s">
        <v>149</v>
      </c>
      <c r="K18" s="96">
        <v>393.9</v>
      </c>
      <c r="L18" s="96">
        <v>0</v>
      </c>
      <c r="M18" s="96">
        <v>0</v>
      </c>
      <c r="N18" s="98"/>
    </row>
    <row r="19" spans="1:18" ht="55.5" customHeight="1" x14ac:dyDescent="0.25">
      <c r="A19" s="93" t="s">
        <v>58</v>
      </c>
      <c r="B19" s="94">
        <v>40416</v>
      </c>
      <c r="C19" s="94" t="s">
        <v>142</v>
      </c>
      <c r="D19" s="68" t="s">
        <v>171</v>
      </c>
      <c r="E19" s="68" t="s">
        <v>124</v>
      </c>
      <c r="F19" s="94" t="s">
        <v>80</v>
      </c>
      <c r="G19" s="95">
        <v>1</v>
      </c>
      <c r="H19" s="93" t="s">
        <v>165</v>
      </c>
      <c r="I19" s="93" t="s">
        <v>149</v>
      </c>
      <c r="J19" s="93" t="s">
        <v>149</v>
      </c>
      <c r="K19" s="96">
        <v>148.66</v>
      </c>
      <c r="L19" s="96">
        <v>0</v>
      </c>
      <c r="M19" s="96">
        <v>0</v>
      </c>
      <c r="N19" s="98"/>
    </row>
    <row r="20" spans="1:18" ht="53.25" customHeight="1" x14ac:dyDescent="0.25">
      <c r="A20" s="93" t="s">
        <v>58</v>
      </c>
      <c r="B20" s="94">
        <v>40416</v>
      </c>
      <c r="C20" s="94" t="s">
        <v>142</v>
      </c>
      <c r="D20" s="68" t="s">
        <v>170</v>
      </c>
      <c r="E20" s="68" t="s">
        <v>124</v>
      </c>
      <c r="F20" s="94" t="s">
        <v>80</v>
      </c>
      <c r="G20" s="95">
        <v>1</v>
      </c>
      <c r="H20" s="93" t="s">
        <v>165</v>
      </c>
      <c r="I20" s="93" t="s">
        <v>149</v>
      </c>
      <c r="J20" s="93" t="s">
        <v>149</v>
      </c>
      <c r="K20" s="96">
        <v>179.09</v>
      </c>
      <c r="L20" s="96">
        <v>0</v>
      </c>
      <c r="M20" s="96">
        <v>0</v>
      </c>
    </row>
    <row r="21" spans="1:18" ht="123" customHeight="1" x14ac:dyDescent="0.25">
      <c r="A21" s="93" t="s">
        <v>58</v>
      </c>
      <c r="B21" s="94">
        <v>40416</v>
      </c>
      <c r="C21" s="94" t="s">
        <v>142</v>
      </c>
      <c r="D21" s="117" t="s">
        <v>160</v>
      </c>
      <c r="E21" s="68" t="s">
        <v>124</v>
      </c>
      <c r="F21" s="94" t="s">
        <v>80</v>
      </c>
      <c r="G21" s="95">
        <v>1</v>
      </c>
      <c r="H21" s="93" t="s">
        <v>165</v>
      </c>
      <c r="I21" s="93" t="s">
        <v>149</v>
      </c>
      <c r="J21" s="93" t="s">
        <v>149</v>
      </c>
      <c r="K21" s="96">
        <v>274.83999999999997</v>
      </c>
      <c r="L21" s="96">
        <v>0</v>
      </c>
      <c r="M21" s="96">
        <v>0</v>
      </c>
      <c r="N21" s="98"/>
    </row>
    <row r="22" spans="1:18" ht="132" customHeight="1" x14ac:dyDescent="0.25">
      <c r="A22" s="93" t="s">
        <v>58</v>
      </c>
      <c r="B22" s="94">
        <v>40416</v>
      </c>
      <c r="C22" s="94" t="s">
        <v>142</v>
      </c>
      <c r="D22" s="68" t="s">
        <v>175</v>
      </c>
      <c r="E22" s="68" t="s">
        <v>124</v>
      </c>
      <c r="F22" s="94" t="s">
        <v>80</v>
      </c>
      <c r="G22" s="95">
        <v>1</v>
      </c>
      <c r="H22" s="93" t="s">
        <v>165</v>
      </c>
      <c r="I22" s="93" t="s">
        <v>149</v>
      </c>
      <c r="J22" s="93" t="s">
        <v>149</v>
      </c>
      <c r="K22" s="96">
        <v>407.95</v>
      </c>
      <c r="L22" s="96">
        <v>0</v>
      </c>
      <c r="M22" s="96">
        <v>0</v>
      </c>
      <c r="N22" s="98"/>
    </row>
    <row r="23" spans="1:18" ht="59.25" customHeight="1" x14ac:dyDescent="0.25">
      <c r="A23" s="93" t="s">
        <v>58</v>
      </c>
      <c r="B23" s="94">
        <v>40416</v>
      </c>
      <c r="C23" s="94" t="s">
        <v>142</v>
      </c>
      <c r="D23" s="117" t="s">
        <v>176</v>
      </c>
      <c r="E23" s="68" t="s">
        <v>124</v>
      </c>
      <c r="F23" s="94" t="s">
        <v>80</v>
      </c>
      <c r="G23" s="95">
        <v>1</v>
      </c>
      <c r="H23" s="93" t="s">
        <v>162</v>
      </c>
      <c r="I23" s="93" t="s">
        <v>149</v>
      </c>
      <c r="J23" s="93" t="s">
        <v>149</v>
      </c>
      <c r="K23" s="96">
        <v>121.49</v>
      </c>
      <c r="L23" s="96">
        <v>0</v>
      </c>
      <c r="M23" s="96">
        <v>0</v>
      </c>
    </row>
    <row r="24" spans="1:18" ht="54.75" customHeight="1" x14ac:dyDescent="0.25">
      <c r="A24" s="93" t="s">
        <v>58</v>
      </c>
      <c r="B24" s="94">
        <v>40416</v>
      </c>
      <c r="C24" s="94" t="s">
        <v>142</v>
      </c>
      <c r="D24" s="117" t="s">
        <v>177</v>
      </c>
      <c r="E24" s="68" t="s">
        <v>124</v>
      </c>
      <c r="F24" s="94" t="s">
        <v>80</v>
      </c>
      <c r="G24" s="95">
        <v>1</v>
      </c>
      <c r="H24" s="93" t="s">
        <v>161</v>
      </c>
      <c r="I24" s="93" t="s">
        <v>149</v>
      </c>
      <c r="J24" s="93" t="s">
        <v>149</v>
      </c>
      <c r="K24" s="96">
        <v>212.32</v>
      </c>
      <c r="L24" s="96">
        <v>0</v>
      </c>
      <c r="M24" s="96">
        <v>0</v>
      </c>
    </row>
    <row r="25" spans="1:18" ht="56.25" customHeight="1" x14ac:dyDescent="0.25">
      <c r="A25" s="93" t="s">
        <v>58</v>
      </c>
      <c r="B25" s="94">
        <v>40416</v>
      </c>
      <c r="C25" s="94" t="s">
        <v>142</v>
      </c>
      <c r="D25" s="68" t="s">
        <v>178</v>
      </c>
      <c r="E25" s="68" t="s">
        <v>124</v>
      </c>
      <c r="F25" s="94" t="s">
        <v>80</v>
      </c>
      <c r="G25" s="95">
        <v>1</v>
      </c>
      <c r="H25" s="93" t="s">
        <v>134</v>
      </c>
      <c r="I25" s="93" t="s">
        <v>149</v>
      </c>
      <c r="J25" s="93" t="s">
        <v>149</v>
      </c>
      <c r="K25" s="96">
        <v>99.4</v>
      </c>
      <c r="L25" s="96">
        <v>0</v>
      </c>
      <c r="M25" s="96">
        <v>0</v>
      </c>
      <c r="N25" s="118"/>
      <c r="R25" s="116"/>
    </row>
    <row r="26" spans="1:18" ht="198" customHeight="1" x14ac:dyDescent="0.25">
      <c r="A26" s="93" t="s">
        <v>58</v>
      </c>
      <c r="B26" s="94">
        <v>40416</v>
      </c>
      <c r="C26" s="94" t="s">
        <v>142</v>
      </c>
      <c r="D26" s="138" t="s">
        <v>179</v>
      </c>
      <c r="E26" s="68" t="s">
        <v>124</v>
      </c>
      <c r="F26" s="94" t="s">
        <v>80</v>
      </c>
      <c r="G26" s="95">
        <v>1</v>
      </c>
      <c r="H26" s="93" t="s">
        <v>161</v>
      </c>
      <c r="I26" s="93" t="s">
        <v>149</v>
      </c>
      <c r="J26" s="93" t="s">
        <v>149</v>
      </c>
      <c r="K26" s="96">
        <v>52.74</v>
      </c>
      <c r="L26" s="96">
        <v>0</v>
      </c>
      <c r="M26" s="96">
        <v>0</v>
      </c>
      <c r="N26" s="118"/>
      <c r="R26" s="116"/>
    </row>
    <row r="27" spans="1:18" ht="87" customHeight="1" x14ac:dyDescent="0.25">
      <c r="A27" s="93" t="s">
        <v>58</v>
      </c>
      <c r="B27" s="94">
        <v>40416</v>
      </c>
      <c r="C27" s="94" t="s">
        <v>142</v>
      </c>
      <c r="D27" s="68" t="s">
        <v>180</v>
      </c>
      <c r="E27" s="68" t="s">
        <v>124</v>
      </c>
      <c r="F27" s="94" t="s">
        <v>80</v>
      </c>
      <c r="G27" s="95">
        <v>0</v>
      </c>
      <c r="H27" s="93" t="s">
        <v>163</v>
      </c>
      <c r="I27" s="93" t="s">
        <v>148</v>
      </c>
      <c r="J27" s="93" t="s">
        <v>149</v>
      </c>
      <c r="K27" s="96">
        <v>0</v>
      </c>
      <c r="L27" s="96">
        <v>993.03</v>
      </c>
      <c r="M27" s="96">
        <v>0</v>
      </c>
      <c r="N27" s="118"/>
      <c r="R27" s="116"/>
    </row>
    <row r="28" spans="1:18" ht="178.5" customHeight="1" x14ac:dyDescent="0.25">
      <c r="A28" s="93" t="s">
        <v>58</v>
      </c>
      <c r="B28" s="94">
        <v>40416</v>
      </c>
      <c r="C28" s="94" t="s">
        <v>142</v>
      </c>
      <c r="D28" s="68" t="s">
        <v>186</v>
      </c>
      <c r="E28" s="68" t="s">
        <v>124</v>
      </c>
      <c r="F28" s="94" t="s">
        <v>80</v>
      </c>
      <c r="G28" s="95">
        <v>0</v>
      </c>
      <c r="H28" s="93" t="s">
        <v>166</v>
      </c>
      <c r="I28" s="93" t="s">
        <v>148</v>
      </c>
      <c r="J28" s="93" t="s">
        <v>149</v>
      </c>
      <c r="K28" s="96">
        <v>0</v>
      </c>
      <c r="L28" s="96">
        <v>243</v>
      </c>
      <c r="M28" s="96">
        <v>0</v>
      </c>
      <c r="N28" s="118"/>
      <c r="R28" s="116"/>
    </row>
    <row r="29" spans="1:18" ht="161.25" customHeight="1" x14ac:dyDescent="0.25">
      <c r="A29" s="93" t="s">
        <v>58</v>
      </c>
      <c r="B29" s="94">
        <v>40416</v>
      </c>
      <c r="C29" s="94" t="s">
        <v>142</v>
      </c>
      <c r="D29" s="68" t="s">
        <v>181</v>
      </c>
      <c r="E29" s="68" t="s">
        <v>124</v>
      </c>
      <c r="F29" s="94" t="s">
        <v>80</v>
      </c>
      <c r="G29" s="95">
        <v>0</v>
      </c>
      <c r="H29" s="93" t="s">
        <v>164</v>
      </c>
      <c r="I29" s="93" t="s">
        <v>148</v>
      </c>
      <c r="J29" s="93" t="s">
        <v>149</v>
      </c>
      <c r="K29" s="96">
        <v>0</v>
      </c>
      <c r="L29" s="96">
        <v>165.82</v>
      </c>
      <c r="M29" s="96">
        <v>0</v>
      </c>
      <c r="N29" s="118"/>
      <c r="R29" s="116"/>
    </row>
    <row r="30" spans="1:18" ht="68.25" customHeight="1" x14ac:dyDescent="0.25">
      <c r="A30" s="93" t="s">
        <v>58</v>
      </c>
      <c r="B30" s="94">
        <v>40416</v>
      </c>
      <c r="C30" s="94" t="s">
        <v>142</v>
      </c>
      <c r="D30" s="68" t="s">
        <v>182</v>
      </c>
      <c r="E30" s="68" t="s">
        <v>124</v>
      </c>
      <c r="F30" s="94" t="s">
        <v>80</v>
      </c>
      <c r="G30" s="95">
        <v>0</v>
      </c>
      <c r="H30" s="93" t="s">
        <v>151</v>
      </c>
      <c r="I30" s="93" t="s">
        <v>148</v>
      </c>
      <c r="J30" s="93" t="s">
        <v>149</v>
      </c>
      <c r="K30" s="96">
        <v>0</v>
      </c>
      <c r="L30" s="96">
        <v>292.43</v>
      </c>
      <c r="M30" s="96">
        <v>0</v>
      </c>
      <c r="N30" s="118"/>
      <c r="R30" s="116"/>
    </row>
    <row r="31" spans="1:18" ht="159" customHeight="1" x14ac:dyDescent="0.25">
      <c r="A31" s="93" t="s">
        <v>58</v>
      </c>
      <c r="B31" s="94">
        <v>40416</v>
      </c>
      <c r="C31" s="94" t="s">
        <v>142</v>
      </c>
      <c r="D31" s="68" t="s">
        <v>183</v>
      </c>
      <c r="E31" s="68" t="s">
        <v>124</v>
      </c>
      <c r="F31" s="94" t="s">
        <v>80</v>
      </c>
      <c r="G31" s="95">
        <v>0</v>
      </c>
      <c r="H31" s="93" t="s">
        <v>167</v>
      </c>
      <c r="I31" s="93" t="s">
        <v>149</v>
      </c>
      <c r="J31" s="93" t="s">
        <v>148</v>
      </c>
      <c r="K31" s="96">
        <v>0</v>
      </c>
      <c r="L31" s="96">
        <v>2343.11</v>
      </c>
      <c r="M31" s="96">
        <v>1004.19</v>
      </c>
      <c r="N31" s="118"/>
      <c r="R31" s="116"/>
    </row>
    <row r="32" spans="1:18" ht="117.75" customHeight="1" x14ac:dyDescent="0.25">
      <c r="A32" s="93" t="s">
        <v>58</v>
      </c>
      <c r="B32" s="94">
        <v>40416</v>
      </c>
      <c r="C32" s="94" t="s">
        <v>142</v>
      </c>
      <c r="D32" s="68" t="s">
        <v>184</v>
      </c>
      <c r="E32" s="68" t="s">
        <v>124</v>
      </c>
      <c r="F32" s="94" t="s">
        <v>80</v>
      </c>
      <c r="G32" s="95">
        <v>0</v>
      </c>
      <c r="H32" s="93" t="s">
        <v>166</v>
      </c>
      <c r="I32" s="93" t="s">
        <v>148</v>
      </c>
      <c r="J32" s="93" t="s">
        <v>149</v>
      </c>
      <c r="K32" s="96">
        <v>57.5</v>
      </c>
      <c r="L32" s="96">
        <v>57.5</v>
      </c>
      <c r="M32" s="96">
        <v>0</v>
      </c>
      <c r="N32" s="118"/>
      <c r="R32" s="116"/>
    </row>
    <row r="33" spans="1:24" ht="141" customHeight="1" x14ac:dyDescent="0.25">
      <c r="A33" s="93" t="s">
        <v>58</v>
      </c>
      <c r="B33" s="94">
        <v>40416</v>
      </c>
      <c r="C33" s="94" t="s">
        <v>142</v>
      </c>
      <c r="D33" s="68" t="s">
        <v>185</v>
      </c>
      <c r="E33" s="68" t="s">
        <v>124</v>
      </c>
      <c r="F33" s="94" t="s">
        <v>80</v>
      </c>
      <c r="G33" s="95">
        <v>0</v>
      </c>
      <c r="H33" s="93" t="s">
        <v>168</v>
      </c>
      <c r="I33" s="93" t="s">
        <v>148</v>
      </c>
      <c r="J33" s="93" t="s">
        <v>149</v>
      </c>
      <c r="K33" s="96">
        <v>82.5</v>
      </c>
      <c r="L33" s="96">
        <v>82.5</v>
      </c>
      <c r="M33" s="96">
        <v>0</v>
      </c>
      <c r="N33" s="118"/>
      <c r="R33" s="116"/>
    </row>
    <row r="34" spans="1:24" ht="50.25" customHeight="1" x14ac:dyDescent="0.25">
      <c r="A34" s="93" t="s">
        <v>58</v>
      </c>
      <c r="B34" s="94">
        <v>40416</v>
      </c>
      <c r="C34" s="94" t="s">
        <v>142</v>
      </c>
      <c r="D34" s="68" t="s">
        <v>101</v>
      </c>
      <c r="E34" s="68" t="s">
        <v>124</v>
      </c>
      <c r="F34" s="94" t="s">
        <v>80</v>
      </c>
      <c r="G34" s="95">
        <v>0</v>
      </c>
      <c r="H34" s="93" t="s">
        <v>162</v>
      </c>
      <c r="I34" s="93" t="s">
        <v>152</v>
      </c>
      <c r="J34" s="93" t="s">
        <v>153</v>
      </c>
      <c r="K34" s="66">
        <v>110.75</v>
      </c>
      <c r="L34" s="96">
        <v>465.15</v>
      </c>
      <c r="M34" s="96">
        <v>600</v>
      </c>
      <c r="R34" s="116"/>
    </row>
    <row r="35" spans="1:24" ht="69" customHeight="1" x14ac:dyDescent="0.25">
      <c r="A35" s="93" t="s">
        <v>58</v>
      </c>
      <c r="B35" s="94">
        <v>40416</v>
      </c>
      <c r="C35" s="94" t="s">
        <v>142</v>
      </c>
      <c r="D35" s="68" t="s">
        <v>157</v>
      </c>
      <c r="E35" s="68" t="s">
        <v>124</v>
      </c>
      <c r="F35" s="94" t="s">
        <v>80</v>
      </c>
      <c r="G35" s="95">
        <v>1</v>
      </c>
      <c r="H35" s="93" t="s">
        <v>161</v>
      </c>
      <c r="I35" s="93" t="s">
        <v>149</v>
      </c>
      <c r="J35" s="93" t="s">
        <v>149</v>
      </c>
      <c r="K35" s="96">
        <v>50</v>
      </c>
      <c r="L35" s="96">
        <v>50</v>
      </c>
      <c r="M35" s="96">
        <v>50</v>
      </c>
    </row>
    <row r="36" spans="1:24" ht="50.25" customHeight="1" x14ac:dyDescent="0.25">
      <c r="A36" s="93" t="s">
        <v>58</v>
      </c>
      <c r="B36" s="94">
        <v>40416</v>
      </c>
      <c r="C36" s="94" t="s">
        <v>142</v>
      </c>
      <c r="D36" s="68" t="s">
        <v>156</v>
      </c>
      <c r="E36" s="68" t="s">
        <v>124</v>
      </c>
      <c r="F36" s="94" t="s">
        <v>80</v>
      </c>
      <c r="G36" s="95">
        <v>2</v>
      </c>
      <c r="H36" s="93" t="s">
        <v>161</v>
      </c>
      <c r="I36" s="93" t="s">
        <v>149</v>
      </c>
      <c r="J36" s="93" t="s">
        <v>149</v>
      </c>
      <c r="K36" s="96">
        <v>150</v>
      </c>
      <c r="L36" s="96">
        <v>150</v>
      </c>
      <c r="M36" s="96">
        <v>150</v>
      </c>
      <c r="R36" s="116"/>
    </row>
    <row r="37" spans="1:24" s="112" customFormat="1" ht="57" customHeight="1" x14ac:dyDescent="0.25">
      <c r="A37" s="84" t="s">
        <v>58</v>
      </c>
      <c r="B37" s="90">
        <v>40417</v>
      </c>
      <c r="C37" s="85" t="s">
        <v>97</v>
      </c>
      <c r="D37" s="91" t="s">
        <v>99</v>
      </c>
      <c r="E37" s="87" t="s">
        <v>137</v>
      </c>
      <c r="F37" s="85" t="s">
        <v>80</v>
      </c>
      <c r="G37" s="85">
        <v>0</v>
      </c>
      <c r="H37" s="92" t="str">
        <f>H38</f>
        <v>декабрь 
2022</v>
      </c>
      <c r="I37" s="129" t="s">
        <v>148</v>
      </c>
      <c r="J37" s="129" t="s">
        <v>148</v>
      </c>
      <c r="K37" s="88">
        <f>K38</f>
        <v>700</v>
      </c>
      <c r="L37" s="88">
        <f t="shared" ref="L37" si="1">L38</f>
        <v>700</v>
      </c>
      <c r="M37" s="88">
        <v>700</v>
      </c>
      <c r="N37" s="111"/>
      <c r="P37" s="130"/>
      <c r="S37" s="123"/>
      <c r="T37" s="123"/>
      <c r="U37" s="123"/>
      <c r="V37" s="123"/>
      <c r="W37" s="123"/>
      <c r="X37" s="123"/>
    </row>
    <row r="38" spans="1:24" ht="62.25" customHeight="1" x14ac:dyDescent="0.25">
      <c r="A38" s="93" t="s">
        <v>58</v>
      </c>
      <c r="B38" s="94">
        <v>40417</v>
      </c>
      <c r="C38" s="94" t="s">
        <v>142</v>
      </c>
      <c r="D38" s="68" t="s">
        <v>126</v>
      </c>
      <c r="E38" s="68" t="s">
        <v>137</v>
      </c>
      <c r="F38" s="94" t="s">
        <v>80</v>
      </c>
      <c r="G38" s="94">
        <v>1</v>
      </c>
      <c r="H38" s="93" t="s">
        <v>164</v>
      </c>
      <c r="I38" s="93" t="s">
        <v>148</v>
      </c>
      <c r="J38" s="93" t="s">
        <v>148</v>
      </c>
      <c r="K38" s="96">
        <v>700</v>
      </c>
      <c r="L38" s="96">
        <v>700</v>
      </c>
      <c r="M38" s="96">
        <v>700</v>
      </c>
    </row>
    <row r="39" spans="1:24" s="108" customFormat="1" ht="71.25" customHeight="1" x14ac:dyDescent="0.25">
      <c r="A39" s="99" t="s">
        <v>59</v>
      </c>
      <c r="B39" s="100" t="s">
        <v>97</v>
      </c>
      <c r="C39" s="100" t="s">
        <v>97</v>
      </c>
      <c r="D39" s="105" t="s">
        <v>138</v>
      </c>
      <c r="E39" s="101" t="s">
        <v>124</v>
      </c>
      <c r="F39" s="100" t="s">
        <v>80</v>
      </c>
      <c r="G39" s="100">
        <f>G40</f>
        <v>0</v>
      </c>
      <c r="H39" s="100"/>
      <c r="I39" s="106">
        <f t="shared" ref="I39:M39" si="2">I40</f>
        <v>0</v>
      </c>
      <c r="J39" s="106">
        <f t="shared" si="2"/>
        <v>0</v>
      </c>
      <c r="K39" s="106">
        <f t="shared" si="2"/>
        <v>0</v>
      </c>
      <c r="L39" s="106">
        <f t="shared" si="2"/>
        <v>0</v>
      </c>
      <c r="M39" s="106">
        <f t="shared" si="2"/>
        <v>0</v>
      </c>
      <c r="N39" s="107"/>
      <c r="P39" s="130"/>
      <c r="S39" s="125"/>
      <c r="T39" s="125"/>
      <c r="U39" s="125"/>
      <c r="V39" s="125"/>
      <c r="W39" s="125"/>
      <c r="X39" s="125"/>
    </row>
    <row r="40" spans="1:24" s="75" customFormat="1" ht="72.75" customHeight="1" x14ac:dyDescent="0.2">
      <c r="A40" s="80" t="s">
        <v>59</v>
      </c>
      <c r="B40" s="78">
        <v>40419</v>
      </c>
      <c r="C40" s="78" t="s">
        <v>97</v>
      </c>
      <c r="D40" s="82" t="s">
        <v>138</v>
      </c>
      <c r="E40" s="79" t="s">
        <v>124</v>
      </c>
      <c r="F40" s="78" t="s">
        <v>80</v>
      </c>
      <c r="G40" s="78">
        <f>SUM(G41)</f>
        <v>0</v>
      </c>
      <c r="H40" s="78"/>
      <c r="I40" s="83">
        <f t="shared" ref="I40:M40" si="3">SUM(I41)</f>
        <v>0</v>
      </c>
      <c r="J40" s="83">
        <f t="shared" si="3"/>
        <v>0</v>
      </c>
      <c r="K40" s="83">
        <f t="shared" si="3"/>
        <v>0</v>
      </c>
      <c r="L40" s="83">
        <f t="shared" si="3"/>
        <v>0</v>
      </c>
      <c r="M40" s="83">
        <f t="shared" si="3"/>
        <v>0</v>
      </c>
      <c r="P40" s="131"/>
      <c r="S40" s="126"/>
      <c r="T40" s="126"/>
      <c r="U40" s="126"/>
      <c r="V40" s="126"/>
      <c r="W40" s="126"/>
      <c r="X40" s="126"/>
    </row>
    <row r="41" spans="1:24" s="71" customFormat="1" ht="100.5" customHeight="1" x14ac:dyDescent="0.2">
      <c r="A41" s="93" t="s">
        <v>59</v>
      </c>
      <c r="B41" s="94">
        <v>40419</v>
      </c>
      <c r="C41" s="94" t="s">
        <v>136</v>
      </c>
      <c r="D41" s="68" t="s">
        <v>102</v>
      </c>
      <c r="E41" s="68" t="s">
        <v>124</v>
      </c>
      <c r="F41" s="94" t="s">
        <v>80</v>
      </c>
      <c r="G41" s="94">
        <v>0</v>
      </c>
      <c r="H41" s="93"/>
      <c r="I41" s="96">
        <v>0</v>
      </c>
      <c r="J41" s="96">
        <v>0</v>
      </c>
      <c r="K41" s="96">
        <v>0</v>
      </c>
      <c r="L41" s="96">
        <v>0</v>
      </c>
      <c r="M41" s="96">
        <v>0</v>
      </c>
      <c r="P41" s="130"/>
      <c r="S41" s="119"/>
      <c r="T41" s="119"/>
      <c r="U41" s="119"/>
      <c r="V41" s="119"/>
      <c r="W41" s="119"/>
      <c r="X41" s="119"/>
    </row>
    <row r="42" spans="1:24" s="107" customFormat="1" ht="133.5" customHeight="1" x14ac:dyDescent="0.2">
      <c r="A42" s="99" t="s">
        <v>89</v>
      </c>
      <c r="B42" s="100" t="s">
        <v>97</v>
      </c>
      <c r="C42" s="100" t="s">
        <v>97</v>
      </c>
      <c r="D42" s="105" t="s">
        <v>139</v>
      </c>
      <c r="E42" s="109" t="s">
        <v>140</v>
      </c>
      <c r="F42" s="100" t="s">
        <v>80</v>
      </c>
      <c r="G42" s="100">
        <f>G43</f>
        <v>3937</v>
      </c>
      <c r="H42" s="110" t="str">
        <f>H43</f>
        <v>декабрь
 2021</v>
      </c>
      <c r="I42" s="110"/>
      <c r="J42" s="110"/>
      <c r="K42" s="102">
        <f t="shared" ref="K42:L42" si="4">K43</f>
        <v>1255.7</v>
      </c>
      <c r="L42" s="102">
        <f t="shared" si="4"/>
        <v>0</v>
      </c>
      <c r="M42" s="127"/>
      <c r="P42" s="130"/>
      <c r="S42" s="124"/>
      <c r="T42" s="124"/>
      <c r="U42" s="124"/>
      <c r="V42" s="124"/>
      <c r="W42" s="124"/>
      <c r="X42" s="124"/>
    </row>
    <row r="43" spans="1:24" s="75" customFormat="1" ht="133.5" customHeight="1" x14ac:dyDescent="0.2">
      <c r="A43" s="80" t="s">
        <v>89</v>
      </c>
      <c r="B43" s="78">
        <v>40420</v>
      </c>
      <c r="C43" s="78" t="s">
        <v>97</v>
      </c>
      <c r="D43" s="82" t="s">
        <v>88</v>
      </c>
      <c r="E43" s="97" t="s">
        <v>140</v>
      </c>
      <c r="F43" s="78" t="s">
        <v>80</v>
      </c>
      <c r="G43" s="78">
        <f>SUM(G44:G45)</f>
        <v>3937</v>
      </c>
      <c r="H43" s="80" t="s">
        <v>162</v>
      </c>
      <c r="I43" s="80" t="s">
        <v>149</v>
      </c>
      <c r="J43" s="80" t="s">
        <v>149</v>
      </c>
      <c r="K43" s="81">
        <f t="shared" ref="K43:L43" si="5">SUM(K44:K45)</f>
        <v>1255.7</v>
      </c>
      <c r="L43" s="81">
        <f t="shared" si="5"/>
        <v>0</v>
      </c>
      <c r="M43" s="81">
        <f t="shared" ref="M43" si="6">SUM(M44:M45)</f>
        <v>0</v>
      </c>
      <c r="P43" s="131"/>
      <c r="S43" s="126"/>
      <c r="T43" s="126"/>
      <c r="U43" s="126"/>
      <c r="V43" s="126"/>
      <c r="W43" s="126"/>
      <c r="X43" s="126"/>
    </row>
    <row r="44" spans="1:24" s="71" customFormat="1" ht="70.5" customHeight="1" x14ac:dyDescent="0.2">
      <c r="A44" s="76" t="s">
        <v>89</v>
      </c>
      <c r="B44" s="128">
        <v>40420</v>
      </c>
      <c r="C44" s="128" t="s">
        <v>106</v>
      </c>
      <c r="D44" s="77" t="s">
        <v>103</v>
      </c>
      <c r="E44" s="77" t="s">
        <v>127</v>
      </c>
      <c r="F44" s="128" t="s">
        <v>80</v>
      </c>
      <c r="G44" s="128">
        <v>125</v>
      </c>
      <c r="H44" s="76" t="s">
        <v>161</v>
      </c>
      <c r="I44" s="76" t="s">
        <v>149</v>
      </c>
      <c r="J44" s="76" t="s">
        <v>149</v>
      </c>
      <c r="K44" s="66">
        <v>655.7</v>
      </c>
      <c r="L44" s="66">
        <v>0</v>
      </c>
      <c r="M44" s="66">
        <v>0</v>
      </c>
      <c r="P44" s="130"/>
      <c r="S44" s="119"/>
      <c r="T44" s="119"/>
      <c r="U44" s="119"/>
      <c r="V44" s="119"/>
      <c r="W44" s="119"/>
      <c r="X44" s="119"/>
    </row>
    <row r="45" spans="1:24" s="71" customFormat="1" ht="106.5" customHeight="1" x14ac:dyDescent="0.2">
      <c r="A45" s="76" t="s">
        <v>89</v>
      </c>
      <c r="B45" s="128">
        <v>40420</v>
      </c>
      <c r="C45" s="128" t="s">
        <v>106</v>
      </c>
      <c r="D45" s="77" t="s">
        <v>88</v>
      </c>
      <c r="E45" s="77" t="s">
        <v>128</v>
      </c>
      <c r="F45" s="128" t="s">
        <v>80</v>
      </c>
      <c r="G45" s="128">
        <v>3812</v>
      </c>
      <c r="H45" s="76" t="s">
        <v>161</v>
      </c>
      <c r="I45" s="76" t="s">
        <v>149</v>
      </c>
      <c r="J45" s="76" t="s">
        <v>149</v>
      </c>
      <c r="K45" s="66">
        <v>600</v>
      </c>
      <c r="L45" s="66">
        <v>0</v>
      </c>
      <c r="M45" s="66">
        <v>0</v>
      </c>
      <c r="P45" s="130"/>
      <c r="S45" s="119"/>
      <c r="T45" s="119"/>
      <c r="U45" s="119"/>
      <c r="V45" s="119"/>
      <c r="W45" s="119"/>
      <c r="X45" s="119"/>
    </row>
    <row r="46" spans="1:24" ht="54.75" customHeight="1" x14ac:dyDescent="0.25">
      <c r="A46" s="135"/>
      <c r="B46" s="145" t="s">
        <v>158</v>
      </c>
      <c r="C46" s="147"/>
      <c r="D46" s="147"/>
      <c r="E46" s="147"/>
      <c r="F46" s="147"/>
      <c r="G46" s="147"/>
      <c r="H46" s="146"/>
      <c r="I46" s="135"/>
      <c r="J46" s="136"/>
      <c r="K46" s="137"/>
      <c r="L46" s="137">
        <f>8930-L11</f>
        <v>2099.2100000000009</v>
      </c>
      <c r="M46" s="137">
        <f>8930-M11</f>
        <v>6425.8099999999995</v>
      </c>
    </row>
  </sheetData>
  <autoFilter ref="A10:N45"/>
  <mergeCells count="18">
    <mergeCell ref="J2:M2"/>
    <mergeCell ref="J1:M1"/>
    <mergeCell ref="B46:H46"/>
    <mergeCell ref="L7:L9"/>
    <mergeCell ref="A6:A9"/>
    <mergeCell ref="B6:B9"/>
    <mergeCell ref="C6:C9"/>
    <mergeCell ref="D6:D9"/>
    <mergeCell ref="A3:K3"/>
    <mergeCell ref="G8:H8"/>
    <mergeCell ref="E7:E9"/>
    <mergeCell ref="F7:F9"/>
    <mergeCell ref="G7:J7"/>
    <mergeCell ref="I8:I9"/>
    <mergeCell ref="J8:J9"/>
    <mergeCell ref="K7:K9"/>
    <mergeCell ref="K6:M6"/>
    <mergeCell ref="M7:M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differentFirst="1">
    <oddHeader>&amp;R&amp;P</oddHeader>
  </headerFooter>
  <rowBreaks count="4" manualBreakCount="4">
    <brk id="15" max="12" man="1"/>
    <brk id="24" max="12" man="1"/>
    <brk id="30" max="12" man="1"/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49" t="s">
        <v>48</v>
      </c>
      <c r="B1" s="149" t="s">
        <v>4</v>
      </c>
      <c r="C1" s="149" t="s">
        <v>49</v>
      </c>
      <c r="D1" s="149" t="s">
        <v>50</v>
      </c>
      <c r="E1" s="149"/>
      <c r="F1" s="149" t="s">
        <v>53</v>
      </c>
      <c r="G1" s="149" t="s">
        <v>17</v>
      </c>
      <c r="H1" s="149"/>
      <c r="I1" s="149"/>
      <c r="J1" s="149"/>
      <c r="K1" s="149" t="s">
        <v>12</v>
      </c>
      <c r="L1" s="149"/>
      <c r="M1" s="149"/>
      <c r="N1" s="149"/>
      <c r="O1" s="149"/>
    </row>
    <row r="2" spans="1:15" ht="51" x14ac:dyDescent="0.2">
      <c r="A2" s="149"/>
      <c r="B2" s="149"/>
      <c r="C2" s="149"/>
      <c r="D2" s="10" t="s">
        <v>51</v>
      </c>
      <c r="E2" s="10" t="s">
        <v>52</v>
      </c>
      <c r="F2" s="149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50" t="s">
        <v>55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49" t="s">
        <v>3</v>
      </c>
      <c r="B5" s="149" t="s">
        <v>4</v>
      </c>
      <c r="C5" s="149" t="s">
        <v>10</v>
      </c>
      <c r="D5" s="149" t="s">
        <v>6</v>
      </c>
      <c r="E5" s="149" t="s">
        <v>17</v>
      </c>
      <c r="F5" s="149"/>
      <c r="G5" s="149"/>
      <c r="H5" s="149"/>
      <c r="I5" s="149"/>
      <c r="J5" s="149"/>
      <c r="K5" s="149" t="s">
        <v>37</v>
      </c>
      <c r="L5" s="149"/>
      <c r="M5" s="149"/>
      <c r="N5" s="149"/>
      <c r="O5" s="149"/>
      <c r="P5" s="151" t="s">
        <v>45</v>
      </c>
    </row>
    <row r="6" spans="1:17" ht="76.5" x14ac:dyDescent="0.2">
      <c r="A6" s="149"/>
      <c r="B6" s="149"/>
      <c r="C6" s="149"/>
      <c r="D6" s="149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52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План с правками ОЛ</vt:lpstr>
      <vt:lpstr>План </vt:lpstr>
      <vt:lpstr>Приложение 5</vt:lpstr>
      <vt:lpstr>пример</vt:lpstr>
      <vt:lpstr>квартальный отчет Вариант 1</vt:lpstr>
      <vt:lpstr>'План '!Область_печати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2021-10-13T10:19:38Z</cp:lastPrinted>
  <dcterms:created xsi:type="dcterms:W3CDTF">2020-09-17T13:48:54Z</dcterms:created>
  <dcterms:modified xsi:type="dcterms:W3CDTF">2021-10-14T16:39:05Z</dcterms:modified>
</cp:coreProperties>
</file>